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amy-my.sharepoint.com/personal/gemmaritchie_alamy_com/Documents/Desktop/"/>
    </mc:Choice>
  </mc:AlternateContent>
  <xr:revisionPtr revIDLastSave="0" documentId="8_{D1528DB2-D041-4F29-B9CA-4232DF54FF9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Editorial Websites &amp; Blogs" sheetId="5" r:id="rId1"/>
    <sheet name="Social Media" sheetId="7" r:id="rId2"/>
    <sheet name="Book Publishing" sheetId="8" r:id="rId3"/>
    <sheet name="Magazine Publishing" sheetId="9" r:id="rId4"/>
    <sheet name="Editorial Television" sheetId="3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C4" i="5"/>
  <c r="B8" i="7"/>
  <c r="B7" i="7"/>
  <c r="B6" i="7"/>
  <c r="B5" i="7"/>
  <c r="B6" i="8"/>
  <c r="C6" i="8" s="1"/>
  <c r="B5" i="8"/>
  <c r="D5" i="8" s="1"/>
  <c r="B6" i="9"/>
  <c r="C6" i="9" s="1"/>
  <c r="B5" i="9"/>
  <c r="C5" i="9" s="1"/>
  <c r="L4" i="3"/>
  <c r="K4" i="3"/>
  <c r="J4" i="3"/>
  <c r="I4" i="3"/>
  <c r="H4" i="3"/>
  <c r="G4" i="3"/>
  <c r="F4" i="3"/>
  <c r="E4" i="3"/>
  <c r="D4" i="3"/>
  <c r="C4" i="3"/>
  <c r="B8" i="3"/>
  <c r="F8" i="3" s="1"/>
  <c r="B7" i="3"/>
  <c r="H7" i="3" s="1"/>
  <c r="B6" i="3"/>
  <c r="C6" i="3" s="1"/>
  <c r="B5" i="3"/>
  <c r="E5" i="3" s="1"/>
  <c r="C4" i="9"/>
  <c r="D4" i="8"/>
  <c r="C4" i="8"/>
  <c r="F4" i="5"/>
  <c r="D4" i="5"/>
  <c r="D6" i="8" l="1"/>
  <c r="C5" i="8"/>
  <c r="F5" i="3"/>
  <c r="I5" i="3"/>
  <c r="C8" i="3"/>
  <c r="H8" i="3"/>
  <c r="L8" i="3"/>
  <c r="K8" i="3"/>
  <c r="E8" i="3"/>
  <c r="I8" i="3"/>
  <c r="D8" i="3"/>
  <c r="J8" i="3"/>
  <c r="G8" i="3"/>
  <c r="C7" i="3"/>
  <c r="K7" i="3"/>
  <c r="J7" i="3"/>
  <c r="L7" i="3"/>
  <c r="E7" i="3"/>
  <c r="D7" i="3"/>
  <c r="F7" i="3"/>
  <c r="G7" i="3"/>
  <c r="I7" i="3"/>
  <c r="I6" i="3"/>
  <c r="G6" i="3"/>
  <c r="H6" i="3"/>
  <c r="J6" i="3"/>
  <c r="K6" i="3"/>
  <c r="E6" i="3"/>
  <c r="L6" i="3"/>
  <c r="D6" i="3"/>
  <c r="F6" i="3"/>
  <c r="J5" i="3"/>
  <c r="G5" i="3"/>
  <c r="K5" i="3"/>
  <c r="C5" i="3"/>
  <c r="D5" i="3"/>
  <c r="H5" i="3"/>
  <c r="L5" i="3"/>
</calcChain>
</file>

<file path=xl/sharedStrings.xml><?xml version="1.0" encoding="utf-8"?>
<sst xmlns="http://schemas.openxmlformats.org/spreadsheetml/2006/main" count="47" uniqueCount="40">
  <si>
    <t>UK</t>
  </si>
  <si>
    <t>Non-TX Pilot</t>
  </si>
  <si>
    <t>1 TX</t>
  </si>
  <si>
    <t>2 TX</t>
  </si>
  <si>
    <t>Unlimited for 24 hours</t>
  </si>
  <si>
    <t>BBC Public Service Rights</t>
  </si>
  <si>
    <t>1 Year</t>
  </si>
  <si>
    <t>3 Years</t>
  </si>
  <si>
    <t>5 Years</t>
  </si>
  <si>
    <t>7 Years</t>
  </si>
  <si>
    <t>10 Years</t>
  </si>
  <si>
    <t>Europe</t>
  </si>
  <si>
    <t>World Excl USA</t>
  </si>
  <si>
    <t>USA Only</t>
  </si>
  <si>
    <t>2 Years</t>
  </si>
  <si>
    <t>1 Site</t>
  </si>
  <si>
    <t>2 Sites</t>
  </si>
  <si>
    <t>3 Sites</t>
  </si>
  <si>
    <t>4 Sites</t>
  </si>
  <si>
    <t>Homepage or banner up to 1 year</t>
  </si>
  <si>
    <t>Homepage or banner up to 2 years</t>
  </si>
  <si>
    <t>Where within the book will the image appear?</t>
  </si>
  <si>
    <t>UK &amp; Commonwealth</t>
  </si>
  <si>
    <t>World, English Language</t>
  </si>
  <si>
    <t>World, all languages</t>
  </si>
  <si>
    <t>Back Cover</t>
  </si>
  <si>
    <t>Front Cover</t>
  </si>
  <si>
    <t>Editorial Magazine Publishing based on print runs of up to 200,000</t>
  </si>
  <si>
    <t>Inside</t>
  </si>
  <si>
    <t>How many social media platforms will the image appear in the same context ?</t>
  </si>
  <si>
    <t>Editorial Television</t>
  </si>
  <si>
    <t>In Perpetuity</t>
  </si>
  <si>
    <t>World Incl USA</t>
  </si>
  <si>
    <t>Any size image</t>
  </si>
  <si>
    <t>Outside UK</t>
  </si>
  <si>
    <t>Book Publishing</t>
  </si>
  <si>
    <t>5+ Sites</t>
  </si>
  <si>
    <t>Unlimited visitors to site</t>
  </si>
  <si>
    <t>Social Media Use</t>
  </si>
  <si>
    <t>Editorial Websites/ Blogs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</si>
</sst>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£-809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444444"/>
      <name val="Calibri"/>
      <family val="2"/>
      <charset val="1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164" fontId="2" fillId="0" borderId="0" xfId="0" applyNumberFormat="1" applyFont="1"/>
    <xf numFmtId="165" fontId="0" fillId="0" borderId="1" xfId="0" applyNumberFormat="1" applyBorder="1"/>
    <xf numFmtId="0" fontId="0" fillId="2" borderId="1" xfId="0" applyFill="1" applyBorder="1"/>
    <xf numFmtId="165" fontId="3" fillId="0" borderId="0" xfId="0" quotePrefix="1" applyNumberFormat="1" applyFont="1"/>
    <xf numFmtId="165" fontId="3" fillId="0" borderId="1" xfId="0" quotePrefix="1" applyNumberFormat="1" applyFont="1" applyBorder="1"/>
    <xf numFmtId="165" fontId="0" fillId="0" borderId="2" xfId="0" applyNumberFormat="1" applyBorder="1"/>
    <xf numFmtId="0" fontId="0" fillId="2" borderId="3" xfId="0" applyFill="1" applyBorder="1"/>
    <xf numFmtId="165" fontId="0" fillId="0" borderId="4" xfId="0" applyNumberFormat="1" applyBorder="1"/>
    <xf numFmtId="165" fontId="0" fillId="0" borderId="5" xfId="0" applyNumberFormat="1" applyBorder="1"/>
    <xf numFmtId="0" fontId="4" fillId="0" borderId="0" xfId="0" applyFont="1"/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5" fillId="0" borderId="0" xfId="0" applyFont="1"/>
    <xf numFmtId="165" fontId="3" fillId="0" borderId="6" xfId="0" quotePrefix="1" applyNumberFormat="1" applyFont="1" applyBorder="1"/>
    <xf numFmtId="165" fontId="3" fillId="0" borderId="2" xfId="0" quotePrefix="1" applyNumberFormat="1" applyFont="1" applyBorder="1"/>
    <xf numFmtId="3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25318-A5F3-4070-96F4-323405136B5D}">
  <dimension ref="A1:F4"/>
  <sheetViews>
    <sheetView tabSelected="1" workbookViewId="0">
      <selection activeCell="G17" sqref="G17"/>
    </sheetView>
  </sheetViews>
  <sheetFormatPr defaultRowHeight="15" x14ac:dyDescent="0.25"/>
  <cols>
    <col min="1" max="1" width="25.85546875" customWidth="1"/>
    <col min="2" max="2" width="11.5703125" customWidth="1"/>
    <col min="3" max="3" width="11" customWidth="1"/>
    <col min="4" max="4" width="10.42578125" customWidth="1"/>
    <col min="5" max="6" width="13.7109375" customWidth="1"/>
  </cols>
  <sheetData>
    <row r="1" spans="1:6" x14ac:dyDescent="0.25">
      <c r="A1" s="1" t="s">
        <v>39</v>
      </c>
    </row>
    <row r="2" spans="1:6" x14ac:dyDescent="0.25">
      <c r="A2" s="1"/>
    </row>
    <row r="3" spans="1:6" ht="45" x14ac:dyDescent="0.25">
      <c r="A3" s="14"/>
      <c r="B3" s="9" t="s">
        <v>6</v>
      </c>
      <c r="C3" s="9" t="s">
        <v>14</v>
      </c>
      <c r="D3" s="14" t="s">
        <v>31</v>
      </c>
      <c r="E3" s="14" t="s">
        <v>19</v>
      </c>
      <c r="F3" s="14" t="s">
        <v>20</v>
      </c>
    </row>
    <row r="4" spans="1:6" x14ac:dyDescent="0.25">
      <c r="A4" s="18" t="s">
        <v>37</v>
      </c>
      <c r="B4" s="4">
        <v>375</v>
      </c>
      <c r="C4" s="4">
        <f>SUM(B4*1.3)</f>
        <v>487.5</v>
      </c>
      <c r="D4" s="7">
        <f t="shared" ref="D4" si="0">SUM(B4*1.69)</f>
        <v>633.75</v>
      </c>
      <c r="E4" s="17">
        <f>SUM(B4*2.2)</f>
        <v>825.00000000000011</v>
      </c>
      <c r="F4" s="16">
        <f>SUM(B4*2.86)</f>
        <v>1072.5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ACE0-7397-4185-BCFB-81AFE684B52A}">
  <dimension ref="A1:B8"/>
  <sheetViews>
    <sheetView workbookViewId="0">
      <selection activeCell="A10" sqref="A10"/>
    </sheetView>
  </sheetViews>
  <sheetFormatPr defaultRowHeight="15" x14ac:dyDescent="0.25"/>
  <cols>
    <col min="1" max="1" width="37.7109375" customWidth="1"/>
    <col min="2" max="2" width="10.7109375" customWidth="1"/>
  </cols>
  <sheetData>
    <row r="1" spans="1:2" x14ac:dyDescent="0.25">
      <c r="A1" s="1" t="s">
        <v>38</v>
      </c>
    </row>
    <row r="2" spans="1:2" x14ac:dyDescent="0.25">
      <c r="A2" s="1"/>
    </row>
    <row r="3" spans="1:2" ht="30" x14ac:dyDescent="0.25">
      <c r="A3" s="13" t="s">
        <v>29</v>
      </c>
      <c r="B3" s="13" t="s">
        <v>31</v>
      </c>
    </row>
    <row r="4" spans="1:2" x14ac:dyDescent="0.25">
      <c r="A4" s="2" t="s">
        <v>15</v>
      </c>
      <c r="B4" s="4">
        <v>375</v>
      </c>
    </row>
    <row r="5" spans="1:2" x14ac:dyDescent="0.25">
      <c r="A5" s="2" t="s">
        <v>16</v>
      </c>
      <c r="B5" s="4">
        <f>SUM(B4*1.32)</f>
        <v>495</v>
      </c>
    </row>
    <row r="6" spans="1:2" x14ac:dyDescent="0.25">
      <c r="A6" s="2" t="s">
        <v>17</v>
      </c>
      <c r="B6" s="4">
        <f>SUM(B4*1.74)</f>
        <v>652.5</v>
      </c>
    </row>
    <row r="7" spans="1:2" x14ac:dyDescent="0.25">
      <c r="A7" s="2" t="s">
        <v>18</v>
      </c>
      <c r="B7" s="4">
        <f>SUM(B4*2.3)</f>
        <v>862.49999999999989</v>
      </c>
    </row>
    <row r="8" spans="1:2" x14ac:dyDescent="0.25">
      <c r="A8" s="2" t="s">
        <v>36</v>
      </c>
      <c r="B8" s="4">
        <f>SUM(B4*3.04)</f>
        <v>1140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FD658-C0C1-422B-AEAB-D33529014842}">
  <dimension ref="A1:D6"/>
  <sheetViews>
    <sheetView workbookViewId="0">
      <selection activeCell="B10" sqref="B10"/>
    </sheetView>
  </sheetViews>
  <sheetFormatPr defaultRowHeight="15" x14ac:dyDescent="0.25"/>
  <cols>
    <col min="1" max="1" width="41.42578125" customWidth="1"/>
    <col min="2" max="2" width="22.42578125" customWidth="1"/>
    <col min="3" max="3" width="22.140625" customWidth="1"/>
    <col min="4" max="4" width="19.28515625" customWidth="1"/>
  </cols>
  <sheetData>
    <row r="1" spans="1:4" x14ac:dyDescent="0.25">
      <c r="A1" s="15" t="s">
        <v>35</v>
      </c>
    </row>
    <row r="2" spans="1:4" x14ac:dyDescent="0.25">
      <c r="A2" s="1"/>
    </row>
    <row r="3" spans="1:4" ht="30" x14ac:dyDescent="0.25">
      <c r="A3" s="13" t="s">
        <v>21</v>
      </c>
      <c r="B3" s="5" t="s">
        <v>22</v>
      </c>
      <c r="C3" s="5" t="s">
        <v>23</v>
      </c>
      <c r="D3" s="9" t="s">
        <v>24</v>
      </c>
    </row>
    <row r="4" spans="1:4" x14ac:dyDescent="0.25">
      <c r="A4" s="2" t="s">
        <v>28</v>
      </c>
      <c r="B4" s="4">
        <v>215</v>
      </c>
      <c r="C4" s="8">
        <f>SUM(B4*1.35)</f>
        <v>290.25</v>
      </c>
      <c r="D4" s="7">
        <f>SUM(B4*1.82)</f>
        <v>391.3</v>
      </c>
    </row>
    <row r="5" spans="1:4" x14ac:dyDescent="0.25">
      <c r="A5" s="2" t="s">
        <v>25</v>
      </c>
      <c r="B5" s="4">
        <f>SUM(B4*1.4)</f>
        <v>301</v>
      </c>
      <c r="C5" s="8">
        <f t="shared" ref="C5:C6" si="0">SUM(B5*1.35)</f>
        <v>406.35</v>
      </c>
      <c r="D5" s="7">
        <f t="shared" ref="D5:D6" si="1">SUM(B5*1.82)</f>
        <v>547.82000000000005</v>
      </c>
    </row>
    <row r="6" spans="1:4" x14ac:dyDescent="0.25">
      <c r="A6" s="2" t="s">
        <v>26</v>
      </c>
      <c r="B6" s="4">
        <f>SUM(B4*1.96)</f>
        <v>421.4</v>
      </c>
      <c r="C6" s="8">
        <f t="shared" si="0"/>
        <v>568.89</v>
      </c>
      <c r="D6" s="7">
        <f t="shared" si="1"/>
        <v>766.94799999999998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764AB-1559-40B3-8C9B-3173E2C5AA90}">
  <dimension ref="A1:C6"/>
  <sheetViews>
    <sheetView workbookViewId="0">
      <selection activeCell="B5" sqref="B5"/>
    </sheetView>
  </sheetViews>
  <sheetFormatPr defaultRowHeight="15" x14ac:dyDescent="0.25"/>
  <cols>
    <col min="1" max="1" width="34.140625" customWidth="1"/>
    <col min="2" max="2" width="22.42578125" customWidth="1"/>
    <col min="3" max="3" width="22.140625" customWidth="1"/>
  </cols>
  <sheetData>
    <row r="1" spans="1:3" x14ac:dyDescent="0.25">
      <c r="A1" s="12" t="s">
        <v>27</v>
      </c>
    </row>
    <row r="2" spans="1:3" x14ac:dyDescent="0.25">
      <c r="A2" s="1"/>
    </row>
    <row r="3" spans="1:3" x14ac:dyDescent="0.25">
      <c r="A3" s="13" t="s">
        <v>33</v>
      </c>
      <c r="B3" s="5" t="s">
        <v>0</v>
      </c>
      <c r="C3" s="9" t="s">
        <v>34</v>
      </c>
    </row>
    <row r="4" spans="1:3" x14ac:dyDescent="0.25">
      <c r="A4" s="2" t="s">
        <v>28</v>
      </c>
      <c r="B4" s="8">
        <v>150</v>
      </c>
      <c r="C4" s="4">
        <f>SUM(B4*2)</f>
        <v>300</v>
      </c>
    </row>
    <row r="5" spans="1:3" x14ac:dyDescent="0.25">
      <c r="A5" s="2" t="s">
        <v>25</v>
      </c>
      <c r="B5" s="8">
        <f>SUM(B4*1.45)</f>
        <v>217.5</v>
      </c>
      <c r="C5" s="4">
        <f t="shared" ref="C5:C6" si="0">SUM(B5*2)</f>
        <v>435</v>
      </c>
    </row>
    <row r="6" spans="1:3" x14ac:dyDescent="0.25">
      <c r="A6" s="2" t="s">
        <v>26</v>
      </c>
      <c r="B6" s="8">
        <f>SUM(B4*2.1)</f>
        <v>315</v>
      </c>
      <c r="C6" s="4">
        <f t="shared" si="0"/>
        <v>630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C116-A808-4142-A850-F34F023C3C52}">
  <dimension ref="A1:L9"/>
  <sheetViews>
    <sheetView workbookViewId="0">
      <selection activeCell="B5" sqref="B5"/>
    </sheetView>
  </sheetViews>
  <sheetFormatPr defaultRowHeight="15" x14ac:dyDescent="0.25"/>
  <cols>
    <col min="1" max="1" width="20.42578125" customWidth="1"/>
    <col min="2" max="12" width="11.7109375" customWidth="1"/>
  </cols>
  <sheetData>
    <row r="1" spans="1:12" x14ac:dyDescent="0.25">
      <c r="A1" s="1" t="s">
        <v>30</v>
      </c>
    </row>
    <row r="2" spans="1:12" x14ac:dyDescent="0.25">
      <c r="B2" s="3"/>
    </row>
    <row r="3" spans="1:12" ht="45" x14ac:dyDescent="0.25">
      <c r="A3" s="5"/>
      <c r="B3" s="13" t="s">
        <v>1</v>
      </c>
      <c r="C3" s="13" t="s">
        <v>2</v>
      </c>
      <c r="D3" s="14" t="s">
        <v>3</v>
      </c>
      <c r="E3" s="13" t="s">
        <v>4</v>
      </c>
      <c r="F3" s="13" t="s">
        <v>5</v>
      </c>
      <c r="G3" s="14" t="s">
        <v>6</v>
      </c>
      <c r="H3" s="14" t="s">
        <v>7</v>
      </c>
      <c r="I3" s="13" t="s">
        <v>8</v>
      </c>
      <c r="J3" s="13" t="s">
        <v>9</v>
      </c>
      <c r="K3" s="13" t="s">
        <v>10</v>
      </c>
      <c r="L3" s="14" t="s">
        <v>31</v>
      </c>
    </row>
    <row r="4" spans="1:12" x14ac:dyDescent="0.25">
      <c r="A4" s="2" t="s">
        <v>0</v>
      </c>
      <c r="B4" s="4">
        <v>350</v>
      </c>
      <c r="C4" s="8">
        <f>SUM(B4*1.19)</f>
        <v>416.5</v>
      </c>
      <c r="D4" s="7">
        <f>SUM(B4*1.42)</f>
        <v>497</v>
      </c>
      <c r="E4" s="6">
        <f>SUM(B4*1.69)</f>
        <v>591.5</v>
      </c>
      <c r="F4" s="6">
        <f>SUM(B4*2.01)</f>
        <v>703.49999999999989</v>
      </c>
      <c r="G4" s="7">
        <f>SUM(B4*2.39)</f>
        <v>836.5</v>
      </c>
      <c r="H4" s="7">
        <f>SUM(B4*2.84)</f>
        <v>994</v>
      </c>
      <c r="I4" s="6">
        <f>SUM(B4*3.38)</f>
        <v>1183</v>
      </c>
      <c r="J4" s="6">
        <f>SUM(B4*4.02)</f>
        <v>1406.9999999999998</v>
      </c>
      <c r="K4" s="8">
        <f>SUM(B4*4.79)</f>
        <v>1676.5</v>
      </c>
      <c r="L4" s="4">
        <f>SUM(B4*5.69)</f>
        <v>1991.5000000000002</v>
      </c>
    </row>
    <row r="5" spans="1:12" x14ac:dyDescent="0.25">
      <c r="A5" s="2" t="s">
        <v>11</v>
      </c>
      <c r="B5" s="4">
        <f>SUM(B4*1.1)</f>
        <v>385.00000000000006</v>
      </c>
      <c r="C5" s="4">
        <f>SUM(B5*1.19)</f>
        <v>458.15000000000003</v>
      </c>
      <c r="D5" s="10">
        <f>SUM(B5*1.42)</f>
        <v>546.70000000000005</v>
      </c>
      <c r="E5" s="4">
        <f>SUM(B5*1.69)</f>
        <v>650.65000000000009</v>
      </c>
      <c r="F5" s="8">
        <f>SUM(B5*2.01)</f>
        <v>773.85</v>
      </c>
      <c r="G5" s="4">
        <f>SUM(B5*2.39)</f>
        <v>920.1500000000002</v>
      </c>
      <c r="H5" s="4">
        <f>SUM(B5*2.84)</f>
        <v>1093.4000000000001</v>
      </c>
      <c r="I5" s="11">
        <f>SUM(B5*3.38)</f>
        <v>1301.3000000000002</v>
      </c>
      <c r="J5" s="4">
        <f>SUM(B5*4.02)</f>
        <v>1547.7</v>
      </c>
      <c r="K5" s="8">
        <f>SUM(B5*4.79)</f>
        <v>1844.1500000000003</v>
      </c>
      <c r="L5" s="7">
        <f>SUM(B5*5.69)</f>
        <v>2190.6500000000005</v>
      </c>
    </row>
    <row r="6" spans="1:12" x14ac:dyDescent="0.25">
      <c r="A6" s="2" t="s">
        <v>12</v>
      </c>
      <c r="B6" s="4">
        <f>SUM(B4*1.21)</f>
        <v>423.5</v>
      </c>
      <c r="C6" s="4">
        <f>SUM(B6*1.19)</f>
        <v>503.96499999999997</v>
      </c>
      <c r="D6" s="4">
        <f>SUM(B6*1.42)</f>
        <v>601.37</v>
      </c>
      <c r="E6" s="4">
        <f>SUM(B6*1.69)</f>
        <v>715.71500000000003</v>
      </c>
      <c r="F6" s="8">
        <f>SUM(B6*2.01)</f>
        <v>851.2349999999999</v>
      </c>
      <c r="G6" s="7">
        <f>SUM(B6*2.39)</f>
        <v>1012.1650000000001</v>
      </c>
      <c r="H6" s="7">
        <f>SUM(B6*2.84)</f>
        <v>1202.74</v>
      </c>
      <c r="I6" s="11">
        <f>SUM(B6*3.38)</f>
        <v>1431.43</v>
      </c>
      <c r="J6" s="4">
        <f>SUM(B6*4.02)</f>
        <v>1702.4699999999998</v>
      </c>
      <c r="K6" s="8">
        <f>SUM(B6*4.79)</f>
        <v>2028.5650000000001</v>
      </c>
      <c r="L6" s="4">
        <f>SUM(B6*5.69)</f>
        <v>2409.7150000000001</v>
      </c>
    </row>
    <row r="7" spans="1:12" x14ac:dyDescent="0.25">
      <c r="A7" s="2" t="s">
        <v>13</v>
      </c>
      <c r="B7" s="4">
        <f>SUM(B4*1.33)</f>
        <v>465.5</v>
      </c>
      <c r="C7" s="8">
        <f>SUM(B7*1.19)</f>
        <v>553.94499999999994</v>
      </c>
      <c r="D7" s="7">
        <f>SUM(B7*1.42)</f>
        <v>661.01</v>
      </c>
      <c r="E7" s="6">
        <f>SUM(B7*1.69)</f>
        <v>786.69499999999994</v>
      </c>
      <c r="F7" s="6">
        <f>SUM(B7*2.01)</f>
        <v>935.65499999999986</v>
      </c>
      <c r="G7" s="7">
        <f>SUM(B7*2.39)</f>
        <v>1112.5450000000001</v>
      </c>
      <c r="H7" s="7">
        <f>SUM(B7*2.84)</f>
        <v>1322.02</v>
      </c>
      <c r="I7" s="6">
        <f>SUM(B7*3.38)</f>
        <v>1573.3899999999999</v>
      </c>
      <c r="J7" s="6">
        <f>SUM(B7*4.02)</f>
        <v>1871.3099999999997</v>
      </c>
      <c r="K7" s="8">
        <f>SUM(B7*4.79)</f>
        <v>2229.7449999999999</v>
      </c>
      <c r="L7" s="4">
        <f>SUM(B7*5.69)</f>
        <v>2648.6950000000002</v>
      </c>
    </row>
    <row r="8" spans="1:12" x14ac:dyDescent="0.25">
      <c r="A8" s="2" t="s">
        <v>32</v>
      </c>
      <c r="B8" s="4">
        <f>SUM(B4*1.46)</f>
        <v>511</v>
      </c>
      <c r="C8" s="4">
        <f>SUM(B8*1.19)</f>
        <v>608.08999999999992</v>
      </c>
      <c r="D8" s="10">
        <f>SUM(B8*1.42)</f>
        <v>725.62</v>
      </c>
      <c r="E8" s="4">
        <f>SUM(B8*1.69)</f>
        <v>863.58999999999992</v>
      </c>
      <c r="F8" s="8">
        <f>SUM(B8*2.01)</f>
        <v>1027.1099999999999</v>
      </c>
      <c r="G8" s="4">
        <f>SUM(B8*2.39)</f>
        <v>1221.29</v>
      </c>
      <c r="H8" s="4">
        <f>SUM(B8*2.84)</f>
        <v>1451.24</v>
      </c>
      <c r="I8" s="11">
        <f>SUM(B8*3.38)</f>
        <v>1727.1799999999998</v>
      </c>
      <c r="J8" s="4">
        <f t="shared" ref="J8" si="0">SUM(B8*4.02)</f>
        <v>2054.2199999999998</v>
      </c>
      <c r="K8" s="8">
        <f>SUM(B8*4.79)</f>
        <v>2447.69</v>
      </c>
      <c r="L8" s="7">
        <f>SUM(B8*5.69)</f>
        <v>2907.59</v>
      </c>
    </row>
    <row r="9" spans="1:12" x14ac:dyDescent="0.25">
      <c r="J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Editorial Websites &amp; Blogs</vt:lpstr>
      <vt:lpstr>Social Media</vt:lpstr>
      <vt:lpstr>Book Publishing</vt:lpstr>
      <vt:lpstr>Magazine Publishing</vt:lpstr>
      <vt:lpstr>Editorial Television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Gemma Ritchie-Day</dc:creator>
  <cp:keywords/>
  <dc:description/>
  <cp:lastModifiedBy>Gemma Ritchie-Day</cp:lastModifiedBy>
  <cp:revision/>
  <dcterms:created xsi:type="dcterms:W3CDTF">2023-02-09T15:53:54Z</dcterms:created>
  <dcterms:modified xsi:type="dcterms:W3CDTF">2023-06-08T14:29:19Z</dcterms:modified>
  <cp:category/>
  <cp:contentStatus/>
</cp:coreProperties>
</file>